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<sst xmlns="http://schemas.openxmlformats.org/spreadsheetml/2006/main" count="117" uniqueCount="50">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</sst>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538140</c:v>
                </c:pt>
                <c:pt idx="1">
                  <c:v>151567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689707</c:v>
                </c:pt>
                <c:pt idx="1">
                  <c:v>5278</c:v>
                </c:pt>
                <c:pt idx="2">
                  <c:v>523</c:v>
                </c:pt>
                <c:pt idx="3">
                  <c:v>3115</c:v>
                </c:pt>
                <c:pt idx="4">
                  <c:v>70241</c:v>
                </c:pt>
                <c:pt idx="5">
                  <c:v>1676</c:v>
                </c:pt>
                <c:pt idx="6">
                  <c:v>2119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131736001341</c:v>
                </c:pt>
                <c:pt idx="1">
                  <c:v>14853994275</c:v>
                </c:pt>
                <c:pt idx="2">
                  <c:v>719433011</c:v>
                </c:pt>
                <c:pt idx="3">
                  <c:v>1706266500</c:v>
                </c:pt>
                <c:pt idx="4">
                  <c:v>150860956709</c:v>
                </c:pt>
                <c:pt idx="5">
                  <c:v>19111879000</c:v>
                </c:pt>
                <c:pt idx="6">
                  <c:v>5064596167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89601735241</c:v>
                </c:pt>
                <c:pt idx="1">
                  <c:v>42134266100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191002.84808041676</c:v>
                </c:pt>
                <c:pt idx="1">
                  <c:v>175913.01821196542</c:v>
                </c:pt>
                <c:pt idx="2">
                  <c:v>198133.87674248297</c:v>
                </c:pt>
                <c:pt idx="3">
                  <c:v>167043.82087280485</c:v>
                </c:pt>
                <c:pt idx="4">
                  <c:v>299056.135614886</c:v>
                </c:pt>
              </c:numCache>
            </c:numRef>
          </c:val>
        </c:ser>
        <c:axId val="35522847"/>
        <c:axId val="51270168"/>
      </c:barChart>
      <c:catAx>
        <c:axId val="355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270168"/>
        <c:crosses val="autoZero"/>
        <c:auto val="1"/>
        <c:lblOffset val="100"/>
        <c:noMultiLvlLbl val="0"/>
      </c:catAx>
      <c:valAx>
        <c:axId val="5127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52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11403269.093078759</c:v>
                </c:pt>
                <c:pt idx="1">
                  <c:v>10980000</c:v>
                </c:pt>
                <c:pt idx="2">
                  <c:v>11404535.607420705</c:v>
                </c:pt>
                <c:pt idx="3">
                  <c:v>11667116.504854368</c:v>
                </c:pt>
                <c:pt idx="4">
                  <c:v>10345512.048192771</c:v>
                </c:pt>
              </c:numCache>
            </c:numRef>
          </c:val>
        </c:ser>
        <c:axId val="58778329"/>
        <c:axId val="59242914"/>
      </c:barChart>
      <c:catAx>
        <c:axId val="5877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242914"/>
        <c:crosses val="autoZero"/>
        <c:auto val="1"/>
        <c:lblOffset val="100"/>
        <c:noMultiLvlLbl val="0"/>
      </c:catAx>
      <c:valAx>
        <c:axId val="5924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778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2814322.522735885</c:v>
                </c:pt>
                <c:pt idx="1">
                  <c:v>474874.8949441891</c:v>
                </c:pt>
                <c:pt idx="2">
                  <c:v>3763185.0359520637</c:v>
                </c:pt>
                <c:pt idx="3">
                  <c:v>3444301.2091791704</c:v>
                </c:pt>
                <c:pt idx="4">
                  <c:v>6807808.988764045</c:v>
                </c:pt>
              </c:numCache>
            </c:numRef>
          </c:val>
        </c:ser>
        <c:axId val="63424179"/>
        <c:axId val="33946700"/>
      </c:barChart>
      <c:catAx>
        <c:axId val="63424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946700"/>
        <c:crosses val="autoZero"/>
        <c:auto val="1"/>
        <c:lblOffset val="100"/>
        <c:noMultiLvlLbl val="0"/>
      </c:catAx>
      <c:valAx>
        <c:axId val="3394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424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1375588.931166348</c:v>
                </c:pt>
                <c:pt idx="1">
                  <c:v>750751.0869565217</c:v>
                </c:pt>
                <c:pt idx="2">
                  <c:v>1599556.7818181817</c:v>
                </c:pt>
                <c:pt idx="3">
                  <c:v>1620570.2744565217</c:v>
                </c:pt>
                <c:pt idx="4">
                  <c:v>1144676.4705882352</c:v>
                </c:pt>
              </c:numCache>
            </c:numRef>
          </c:val>
        </c:ser>
        <c:axId val="37084845"/>
        <c:axId val="65328150"/>
      </c:barChart>
      <c:catAx>
        <c:axId val="37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084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547758.1059390048</c:v>
                </c:pt>
                <c:pt idx="1">
                  <c:v>304940.4761904762</c:v>
                </c:pt>
                <c:pt idx="2">
                  <c:v>650160.4290278412</c:v>
                </c:pt>
                <c:pt idx="3">
                  <c:v>549336.0709592642</c:v>
                </c:pt>
                <c:pt idx="4">
                  <c:v>879539.6113602392</c:v>
                </c:pt>
              </c:numCache>
            </c:numRef>
          </c:val>
        </c:ser>
        <c:axId val="51082439"/>
        <c:axId val="57088768"/>
      </c:barChart>
      <c:catAx>
        <c:axId val="5108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088768"/>
        <c:crosses val="autoZero"/>
        <c:auto val="1"/>
        <c:lblOffset val="100"/>
        <c:noMultiLvlLbl val="0"/>
      </c:catAx>
      <c:valAx>
        <c:axId val="5708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82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2147762.086374055</c:v>
                </c:pt>
                <c:pt idx="1">
                  <c:v>478216.56765489944</c:v>
                </c:pt>
                <c:pt idx="2">
                  <c:v>2504944.7619854137</c:v>
                </c:pt>
                <c:pt idx="3">
                  <c:v>2945004.2730636867</c:v>
                </c:pt>
                <c:pt idx="4">
                  <c:v>2119337.959953306</c:v>
                </c:pt>
              </c:numCache>
            </c:numRef>
          </c:val>
        </c:ser>
        <c:axId val="44036865"/>
        <c:axId val="60787466"/>
      </c:barChart>
      <c:catAx>
        <c:axId val="4403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787466"/>
        <c:crosses val="autoZero"/>
        <c:auto val="1"/>
        <c:lblOffset val="100"/>
        <c:noMultiLvlLbl val="0"/>
      </c:catAx>
      <c:valAx>
        <c:axId val="6078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036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89523</c:v>
                </c:pt>
                <c:pt idx="1">
                  <c:v>1212</c:v>
                </c:pt>
                <c:pt idx="2">
                  <c:v>178</c:v>
                </c:pt>
                <c:pt idx="3">
                  <c:v>303</c:v>
                </c:pt>
                <c:pt idx="4">
                  <c:v>6567</c:v>
                </c:pt>
                <c:pt idx="5">
                  <c:v>956</c:v>
                </c:pt>
                <c:pt idx="6">
                  <c:v>419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90b942c-f736-45ac-910a-09030f63db8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$131.74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9ad19e5-08c5-40a1-a331-7d88a5fc9e0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689,707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4cb521b-db89-4cc8-b46b-a6b5cec78b8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772,659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3b7b82f-091d-43e9-b589-c34f4ba7308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$324,053,127,003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fa51a4e-3487-4b2a-93b4-48c5052f4a1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99,158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538140</v>
      </c>
      <c r="C6" s="7">
        <f>B6/B$9</f>
        <v>0.7802443646359976</v>
      </c>
      <c r="D6" s="14">
        <v>89601735241</v>
      </c>
      <c r="E6" s="7">
        <f>D6/D$9</f>
        <v>0.6801613403238571</v>
      </c>
    </row>
    <row r="7" spans="1:5" ht="12.75">
      <c r="A7" s="1" t="s">
        <v>30</v>
      </c>
      <c r="B7" s="6">
        <v>151567</v>
      </c>
      <c r="C7" s="7">
        <f>B7/B$9</f>
        <v>0.2197556353640024</v>
      </c>
      <c r="D7" s="14">
        <v>42134266100</v>
      </c>
      <c r="E7" s="7">
        <f>D7/D$9</f>
        <v>0.3198386596761429</v>
      </c>
    </row>
    <row r="9" spans="1:7" ht="12.75">
      <c r="A9" s="9" t="s">
        <v>12</v>
      </c>
      <c r="B9" s="10">
        <f>SUM(B6:B7)</f>
        <v>689707</v>
      </c>
      <c r="C9" s="29">
        <f>SUM(C6:C7)</f>
        <v>1</v>
      </c>
      <c r="D9" s="15">
        <f>SUM(D6:D7)</f>
        <v>131736001341</v>
      </c>
      <c r="E9" s="29">
        <f>SUM(E6:E7)</f>
        <v>1</v>
      </c>
      <c r="G9" s="54">
        <f>+D9/1000000000</f>
        <v>131.736001341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89523</v>
      </c>
      <c r="C5" s="7">
        <f>B5/B$13</f>
        <v>0.902831844127554</v>
      </c>
      <c r="D5" s="6">
        <v>689707</v>
      </c>
      <c r="E5" s="7">
        <f>D5/D$13</f>
        <v>0.8926408674460532</v>
      </c>
      <c r="F5" s="14">
        <v>131736001341</v>
      </c>
      <c r="G5" s="7">
        <f>F5/F$13</f>
        <v>0.40652593776631085</v>
      </c>
      <c r="H5" s="14">
        <f>IF(D5=0,"-",+F5/D5)</f>
        <v>191002.84808041676</v>
      </c>
      <c r="I5" s="25"/>
    </row>
    <row r="6" spans="1:8" ht="12.75">
      <c r="A6" s="51" t="s">
        <v>6</v>
      </c>
      <c r="B6" s="6">
        <v>1212</v>
      </c>
      <c r="C6" s="7">
        <f aca="true" t="shared" si="0" ref="C6:C11">B6/B$13</f>
        <v>0.01222291696081002</v>
      </c>
      <c r="D6" s="6">
        <v>5278</v>
      </c>
      <c r="E6" s="7">
        <f aca="true" t="shared" si="1" ref="E6:E11">D6/D$13</f>
        <v>0.006830956476272198</v>
      </c>
      <c r="F6" s="14">
        <v>14853994275</v>
      </c>
      <c r="G6" s="7">
        <f aca="true" t="shared" si="2" ref="G6:G11">F6/F$13</f>
        <v>0.045838145159643795</v>
      </c>
      <c r="H6" s="14">
        <f aca="true" t="shared" si="3" ref="H6:H11">IF(D6=0,"-",+F6/D6)</f>
        <v>2814322.522735885</v>
      </c>
    </row>
    <row r="7" spans="1:8" ht="12.75">
      <c r="A7" s="51" t="s">
        <v>7</v>
      </c>
      <c r="B7" s="6">
        <v>178</v>
      </c>
      <c r="C7" s="7">
        <f t="shared" si="0"/>
        <v>0.0017951148671816696</v>
      </c>
      <c r="D7" s="6">
        <v>523</v>
      </c>
      <c r="E7" s="7">
        <f t="shared" si="1"/>
        <v>0.000676883334045161</v>
      </c>
      <c r="F7" s="14">
        <v>719433011</v>
      </c>
      <c r="G7" s="7">
        <f t="shared" si="2"/>
        <v>0.002220108220073864</v>
      </c>
      <c r="H7" s="14">
        <f t="shared" si="3"/>
        <v>1375588.931166348</v>
      </c>
    </row>
    <row r="8" spans="1:8" ht="12.75">
      <c r="A8" s="51" t="s">
        <v>8</v>
      </c>
      <c r="B8" s="6">
        <v>303</v>
      </c>
      <c r="C8" s="7">
        <f t="shared" si="0"/>
        <v>0.003055729240202505</v>
      </c>
      <c r="D8" s="6">
        <v>3115</v>
      </c>
      <c r="E8" s="7">
        <f t="shared" si="1"/>
        <v>0.004031532668356934</v>
      </c>
      <c r="F8" s="14">
        <v>1706266500</v>
      </c>
      <c r="G8" s="7">
        <f t="shared" si="2"/>
        <v>0.005265391251676469</v>
      </c>
      <c r="H8" s="14">
        <f t="shared" si="3"/>
        <v>547758.1059390048</v>
      </c>
    </row>
    <row r="9" spans="1:8" ht="12.75">
      <c r="A9" s="51" t="s">
        <v>9</v>
      </c>
      <c r="B9" s="6">
        <v>6567</v>
      </c>
      <c r="C9" s="7">
        <f t="shared" si="0"/>
        <v>0.06622763670102261</v>
      </c>
      <c r="D9" s="6">
        <v>70241</v>
      </c>
      <c r="E9" s="7">
        <f t="shared" si="1"/>
        <v>0.09090814964945726</v>
      </c>
      <c r="F9" s="14">
        <v>150860956709</v>
      </c>
      <c r="G9" s="7">
        <f t="shared" si="2"/>
        <v>0.4655439004839579</v>
      </c>
      <c r="H9" s="14">
        <f t="shared" si="3"/>
        <v>2147762.086374055</v>
      </c>
    </row>
    <row r="10" spans="1:8" ht="12.75">
      <c r="A10" s="51" t="s">
        <v>10</v>
      </c>
      <c r="B10" s="6">
        <v>956</v>
      </c>
      <c r="C10" s="7">
        <f t="shared" si="0"/>
        <v>0.00964117872486335</v>
      </c>
      <c r="D10" s="6">
        <v>1676</v>
      </c>
      <c r="E10" s="7">
        <f t="shared" si="1"/>
        <v>0.0021691328257355444</v>
      </c>
      <c r="F10" s="14">
        <v>19111879000</v>
      </c>
      <c r="G10" s="7">
        <f t="shared" si="2"/>
        <v>0.05897761017384988</v>
      </c>
      <c r="H10" s="14">
        <f t="shared" si="3"/>
        <v>11403269.093078759</v>
      </c>
    </row>
    <row r="11" spans="1:8" ht="12.75">
      <c r="A11" s="51" t="s">
        <v>11</v>
      </c>
      <c r="B11" s="6">
        <v>419</v>
      </c>
      <c r="C11" s="7">
        <f t="shared" si="0"/>
        <v>0.0042255793783658405</v>
      </c>
      <c r="D11" s="6">
        <v>2119</v>
      </c>
      <c r="E11" s="7">
        <f t="shared" si="1"/>
        <v>0.0027424776000797247</v>
      </c>
      <c r="F11" s="14">
        <v>5064596167</v>
      </c>
      <c r="G11" s="7">
        <f t="shared" si="2"/>
        <v>0.015628906944487264</v>
      </c>
      <c r="H11" s="14">
        <f t="shared" si="3"/>
        <v>2390087.8560641813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99158</v>
      </c>
      <c r="C13" s="11">
        <f t="shared" si="4"/>
        <v>1</v>
      </c>
      <c r="D13" s="10">
        <f t="shared" si="4"/>
        <v>772659</v>
      </c>
      <c r="E13" s="12">
        <f t="shared" si="4"/>
        <v>1</v>
      </c>
      <c r="F13" s="15">
        <f t="shared" si="4"/>
        <v>324053127003</v>
      </c>
      <c r="G13" s="12">
        <f t="shared" si="4"/>
        <v>0.9999999999999999</v>
      </c>
      <c r="H13" s="15">
        <f>F13/D13</f>
        <v>419399.9254561197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53503</v>
      </c>
      <c r="C16" s="7">
        <f aca="true" t="shared" si="5" ref="C16:C22">B16/B$24</f>
        <v>0.9566577860425197</v>
      </c>
      <c r="D16" s="6">
        <v>221338</v>
      </c>
      <c r="E16" s="7">
        <f aca="true" t="shared" si="6" ref="E16:E22">D16/D$24</f>
        <v>0.9355577722922936</v>
      </c>
      <c r="F16" s="20">
        <v>38936235625</v>
      </c>
      <c r="G16" s="7">
        <f aca="true" t="shared" si="7" ref="G16:G22">F16/F$24</f>
        <v>0.8437489577824776</v>
      </c>
      <c r="H16" s="20">
        <f aca="true" t="shared" si="8" ref="H16:H22">IF(D16=0,"-",+F16/D16)</f>
        <v>175913.01821196542</v>
      </c>
      <c r="J16" s="8"/>
      <c r="M16" s="1"/>
      <c r="N16" s="1"/>
    </row>
    <row r="17" spans="1:14" ht="12.75">
      <c r="A17" s="1" t="s">
        <v>6</v>
      </c>
      <c r="B17" s="6">
        <v>513</v>
      </c>
      <c r="C17" s="7">
        <f t="shared" si="5"/>
        <v>0.00917267151822912</v>
      </c>
      <c r="D17" s="6">
        <v>1523</v>
      </c>
      <c r="E17" s="7">
        <f t="shared" si="6"/>
        <v>0.006437459845129003</v>
      </c>
      <c r="F17" s="20">
        <v>723234465</v>
      </c>
      <c r="G17" s="7">
        <f t="shared" si="7"/>
        <v>0.01567250444941075</v>
      </c>
      <c r="H17" s="20">
        <f t="shared" si="8"/>
        <v>474874.8949441891</v>
      </c>
      <c r="J17" s="8"/>
      <c r="M17" s="1"/>
      <c r="N17" s="1"/>
    </row>
    <row r="18" spans="1:14" ht="12.75">
      <c r="A18" s="1" t="s">
        <v>7</v>
      </c>
      <c r="B18" s="6">
        <v>67</v>
      </c>
      <c r="C18" s="7">
        <f t="shared" si="5"/>
        <v>0.0011979902372735887</v>
      </c>
      <c r="D18" s="6">
        <v>138</v>
      </c>
      <c r="E18" s="7">
        <f t="shared" si="6"/>
        <v>0.0005833023365908092</v>
      </c>
      <c r="F18" s="20">
        <v>103603650</v>
      </c>
      <c r="G18" s="7">
        <f t="shared" si="7"/>
        <v>0.002245093042683183</v>
      </c>
      <c r="H18" s="20">
        <f t="shared" si="8"/>
        <v>750751.0869565217</v>
      </c>
      <c r="J18" s="8"/>
      <c r="M18" s="1"/>
      <c r="N18" s="1"/>
    </row>
    <row r="19" spans="1:14" ht="12.75">
      <c r="A19" s="1" t="s">
        <v>8</v>
      </c>
      <c r="B19" s="6">
        <v>173</v>
      </c>
      <c r="C19" s="7">
        <f t="shared" si="5"/>
        <v>0.003093318075348222</v>
      </c>
      <c r="D19" s="6">
        <v>924</v>
      </c>
      <c r="E19" s="7">
        <f t="shared" si="6"/>
        <v>0.003905589558042809</v>
      </c>
      <c r="F19" s="20">
        <v>281765000</v>
      </c>
      <c r="G19" s="7">
        <f t="shared" si="7"/>
        <v>0.006105852845644213</v>
      </c>
      <c r="H19" s="20">
        <f t="shared" si="8"/>
        <v>304940.4761904762</v>
      </c>
      <c r="J19" s="8"/>
      <c r="M19" s="1"/>
      <c r="N19" s="1"/>
    </row>
    <row r="20" spans="1:14" ht="12.75">
      <c r="A20" s="1" t="s">
        <v>9</v>
      </c>
      <c r="B20" s="6">
        <v>1613</v>
      </c>
      <c r="C20" s="7">
        <f t="shared" si="5"/>
        <v>0.028841167951079084</v>
      </c>
      <c r="D20" s="6">
        <v>12379</v>
      </c>
      <c r="E20" s="7">
        <f t="shared" si="6"/>
        <v>0.05232391032360599</v>
      </c>
      <c r="F20" s="20">
        <v>5919842891</v>
      </c>
      <c r="G20" s="7">
        <f t="shared" si="7"/>
        <v>0.12828310670870766</v>
      </c>
      <c r="H20" s="20">
        <f t="shared" si="8"/>
        <v>478216.56765489944</v>
      </c>
      <c r="J20" s="8"/>
      <c r="M20" s="1"/>
      <c r="N20" s="1"/>
    </row>
    <row r="21" spans="1:14" ht="12.75">
      <c r="A21" s="1" t="s">
        <v>10</v>
      </c>
      <c r="B21" s="6">
        <v>5</v>
      </c>
      <c r="C21" s="7">
        <f t="shared" si="5"/>
        <v>8.940225651295439E-05</v>
      </c>
      <c r="D21" s="6">
        <v>5</v>
      </c>
      <c r="E21" s="7">
        <f t="shared" si="6"/>
        <v>2.113414263010178E-05</v>
      </c>
      <c r="F21" s="20">
        <v>54900000</v>
      </c>
      <c r="G21" s="7">
        <f t="shared" si="7"/>
        <v>0.0011896840318203726</v>
      </c>
      <c r="H21" s="20">
        <f t="shared" si="8"/>
        <v>10980000</v>
      </c>
      <c r="J21" s="8"/>
      <c r="M21" s="1"/>
      <c r="N21" s="1"/>
    </row>
    <row r="22" spans="1:14" ht="12.75">
      <c r="A22" s="1" t="s">
        <v>11</v>
      </c>
      <c r="B22" s="6">
        <v>53</v>
      </c>
      <c r="C22" s="7">
        <f t="shared" si="5"/>
        <v>0.0009476639190373165</v>
      </c>
      <c r="D22" s="6">
        <v>277</v>
      </c>
      <c r="E22" s="7">
        <f t="shared" si="6"/>
        <v>0.0011708315017076388</v>
      </c>
      <c r="F22" s="20">
        <v>127125000</v>
      </c>
      <c r="G22" s="7">
        <f t="shared" si="7"/>
        <v>0.0027548011392561906</v>
      </c>
      <c r="H22" s="20">
        <f t="shared" si="8"/>
        <v>458935.0180505415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55927</v>
      </c>
      <c r="C24" s="11">
        <f t="shared" si="9"/>
        <v>1</v>
      </c>
      <c r="D24" s="10">
        <f t="shared" si="9"/>
        <v>236584</v>
      </c>
      <c r="E24" s="11">
        <f t="shared" si="9"/>
        <v>0.9999999999999998</v>
      </c>
      <c r="F24" s="21">
        <f t="shared" si="9"/>
        <v>46146706631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89223</v>
      </c>
      <c r="C27" s="7">
        <f>B27/B$35</f>
        <v>0.9030576613597029</v>
      </c>
      <c r="D27" s="6">
        <v>468369</v>
      </c>
      <c r="E27" s="7">
        <f>D27/D$35</f>
        <v>0.8737005083243949</v>
      </c>
      <c r="F27" s="20">
        <v>92799765716</v>
      </c>
      <c r="G27" s="7">
        <f>F27/F$35</f>
        <v>0.33392451168195425</v>
      </c>
      <c r="H27" s="20">
        <f aca="true" t="shared" si="10" ref="H27:H33">IF(D27=0,"-",+F27/D27)</f>
        <v>198133.87674248297</v>
      </c>
      <c r="J27" s="8"/>
    </row>
    <row r="28" spans="1:10" ht="12.75">
      <c r="A28" s="1" t="s">
        <v>6</v>
      </c>
      <c r="B28" s="6">
        <v>1194</v>
      </c>
      <c r="C28" s="7">
        <f aca="true" t="shared" si="11" ref="C28:C33">B28/B$35</f>
        <v>0.01208489792613435</v>
      </c>
      <c r="D28" s="6">
        <v>3755</v>
      </c>
      <c r="E28" s="7">
        <f aca="true" t="shared" si="12" ref="E28:E33">D28/D$35</f>
        <v>0.007004616891293196</v>
      </c>
      <c r="F28" s="20">
        <v>14130759810</v>
      </c>
      <c r="G28" s="7">
        <f aca="true" t="shared" si="13" ref="G28:G33">F28/F$35</f>
        <v>0.050847187305298115</v>
      </c>
      <c r="H28" s="20">
        <f t="shared" si="10"/>
        <v>3763185.0359520637</v>
      </c>
      <c r="J28" s="8"/>
    </row>
    <row r="29" spans="1:10" ht="12.75">
      <c r="A29" s="1" t="s">
        <v>7</v>
      </c>
      <c r="B29" s="6">
        <v>173</v>
      </c>
      <c r="C29" s="7">
        <f t="shared" si="11"/>
        <v>0.0017509944231333691</v>
      </c>
      <c r="D29" s="6">
        <v>385</v>
      </c>
      <c r="E29" s="7">
        <f t="shared" si="12"/>
        <v>0.0007181830900526979</v>
      </c>
      <c r="F29" s="20">
        <v>615829361</v>
      </c>
      <c r="G29" s="7">
        <f t="shared" si="13"/>
        <v>0.002215959459215311</v>
      </c>
      <c r="H29" s="20">
        <f t="shared" si="10"/>
        <v>1599556.7818181817</v>
      </c>
      <c r="J29" s="8"/>
    </row>
    <row r="30" spans="1:10" ht="12.75">
      <c r="A30" s="1" t="s">
        <v>8</v>
      </c>
      <c r="B30" s="6">
        <v>303</v>
      </c>
      <c r="C30" s="7">
        <f t="shared" si="11"/>
        <v>0.003066770579245149</v>
      </c>
      <c r="D30" s="6">
        <v>2191</v>
      </c>
      <c r="E30" s="7">
        <f t="shared" si="12"/>
        <v>0.00408711467611808</v>
      </c>
      <c r="F30" s="20">
        <v>1424501500</v>
      </c>
      <c r="G30" s="7">
        <f t="shared" si="13"/>
        <v>0.005125831559030521</v>
      </c>
      <c r="H30" s="20">
        <f t="shared" si="10"/>
        <v>650160.4290278412</v>
      </c>
      <c r="J30" s="8"/>
    </row>
    <row r="31" spans="1:10" ht="12.75">
      <c r="A31" s="1" t="s">
        <v>9</v>
      </c>
      <c r="B31" s="6">
        <v>6537</v>
      </c>
      <c r="C31" s="7">
        <f t="shared" si="11"/>
        <v>0.06616329794232852</v>
      </c>
      <c r="D31" s="6">
        <v>57862</v>
      </c>
      <c r="E31" s="7">
        <f t="shared" si="12"/>
        <v>0.10793638949773819</v>
      </c>
      <c r="F31" s="20">
        <v>144941113818</v>
      </c>
      <c r="G31" s="7">
        <f t="shared" si="13"/>
        <v>0.5215464746153928</v>
      </c>
      <c r="H31" s="20">
        <f t="shared" si="10"/>
        <v>2504944.7619854137</v>
      </c>
      <c r="J31" s="8"/>
    </row>
    <row r="32" spans="1:10" ht="12.75">
      <c r="A32" s="1" t="s">
        <v>10</v>
      </c>
      <c r="B32" s="6">
        <v>954</v>
      </c>
      <c r="C32" s="7">
        <f t="shared" si="11"/>
        <v>0.009655772714851064</v>
      </c>
      <c r="D32" s="6">
        <v>1671</v>
      </c>
      <c r="E32" s="7">
        <f t="shared" si="12"/>
        <v>0.0031171011518910602</v>
      </c>
      <c r="F32" s="20">
        <v>19056979000</v>
      </c>
      <c r="G32" s="7">
        <f t="shared" si="13"/>
        <v>0.06857336715895483</v>
      </c>
      <c r="H32" s="20">
        <f t="shared" si="10"/>
        <v>11404535.607420705</v>
      </c>
      <c r="J32" s="8"/>
    </row>
    <row r="33" spans="1:10" ht="12.75">
      <c r="A33" s="1" t="s">
        <v>11</v>
      </c>
      <c r="B33" s="6">
        <v>417</v>
      </c>
      <c r="C33" s="7">
        <f t="shared" si="11"/>
        <v>0.00422060505460471</v>
      </c>
      <c r="D33" s="6">
        <v>1842</v>
      </c>
      <c r="E33" s="7">
        <f t="shared" si="12"/>
        <v>0.0034360863685118687</v>
      </c>
      <c r="F33" s="20">
        <v>4937471167</v>
      </c>
      <c r="G33" s="7">
        <f t="shared" si="13"/>
        <v>0.017766668220154106</v>
      </c>
      <c r="H33" s="20">
        <f t="shared" si="10"/>
        <v>2680494.661780673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98801</v>
      </c>
      <c r="C35" s="11">
        <f t="shared" si="14"/>
        <v>1.0000000000000002</v>
      </c>
      <c r="D35" s="10">
        <f t="shared" si="14"/>
        <v>536075</v>
      </c>
      <c r="E35" s="11">
        <f t="shared" si="14"/>
        <v>1</v>
      </c>
      <c r="F35" s="21">
        <f t="shared" si="14"/>
        <v>277906420372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81979</v>
      </c>
      <c r="C38" s="7">
        <f aca="true" t="shared" si="15" ref="C38:C44">B38/B$46</f>
        <v>0.9057452215224837</v>
      </c>
      <c r="D38" s="6">
        <v>358064</v>
      </c>
      <c r="E38" s="7">
        <f aca="true" t="shared" si="16" ref="E38:E44">D38/D$46</f>
        <v>0.9116912414353261</v>
      </c>
      <c r="F38" s="20">
        <v>59812378677</v>
      </c>
      <c r="G38" s="7">
        <f aca="true" t="shared" si="17" ref="G38:G44">F38/F$46</f>
        <v>0.3501155903371587</v>
      </c>
      <c r="H38" s="20">
        <f aca="true" t="shared" si="18" ref="H38:H44">IF(D38=0,"-",+F38/D38)</f>
        <v>167043.82087280485</v>
      </c>
      <c r="J38" s="8"/>
      <c r="N38" s="1"/>
    </row>
    <row r="39" spans="1:14" ht="12.75">
      <c r="A39" s="1" t="s">
        <v>6</v>
      </c>
      <c r="B39" s="6">
        <v>1166</v>
      </c>
      <c r="C39" s="7">
        <f t="shared" si="15"/>
        <v>0.01288255441387692</v>
      </c>
      <c r="D39" s="6">
        <v>3399</v>
      </c>
      <c r="E39" s="7">
        <f t="shared" si="16"/>
        <v>0.008654426386452347</v>
      </c>
      <c r="F39" s="20">
        <v>11707179810</v>
      </c>
      <c r="G39" s="7">
        <f t="shared" si="17"/>
        <v>0.06852872701311871</v>
      </c>
      <c r="H39" s="20">
        <f t="shared" si="18"/>
        <v>3444301.2091791704</v>
      </c>
      <c r="J39" s="8"/>
      <c r="N39" s="1"/>
    </row>
    <row r="40" spans="1:14" ht="12.75">
      <c r="A40" s="1" t="s">
        <v>7</v>
      </c>
      <c r="B40" s="6">
        <v>171</v>
      </c>
      <c r="C40" s="7">
        <f t="shared" si="15"/>
        <v>0.0018892940006629102</v>
      </c>
      <c r="D40" s="6">
        <v>368</v>
      </c>
      <c r="E40" s="7">
        <f t="shared" si="16"/>
        <v>0.0009369899706426784</v>
      </c>
      <c r="F40" s="20">
        <v>596369861</v>
      </c>
      <c r="G40" s="7">
        <f t="shared" si="17"/>
        <v>0.0034908891865154117</v>
      </c>
      <c r="H40" s="20">
        <f t="shared" si="18"/>
        <v>1620570.2744565217</v>
      </c>
      <c r="J40" s="8"/>
      <c r="N40" s="1"/>
    </row>
    <row r="41" spans="1:14" ht="12.75">
      <c r="A41" s="1" t="s">
        <v>8</v>
      </c>
      <c r="B41" s="6">
        <v>287</v>
      </c>
      <c r="C41" s="7">
        <f t="shared" si="15"/>
        <v>0.00317092034029389</v>
      </c>
      <c r="D41" s="6">
        <v>1522</v>
      </c>
      <c r="E41" s="7">
        <f t="shared" si="16"/>
        <v>0.0038752683024949903</v>
      </c>
      <c r="F41" s="20">
        <v>836089500</v>
      </c>
      <c r="G41" s="7">
        <f t="shared" si="17"/>
        <v>0.00489410345052477</v>
      </c>
      <c r="H41" s="20">
        <f t="shared" si="18"/>
        <v>549336.0709592642</v>
      </c>
      <c r="J41" s="8"/>
      <c r="N41" s="1"/>
    </row>
    <row r="42" spans="1:14" ht="12.75">
      <c r="A42" s="1" t="s">
        <v>9</v>
      </c>
      <c r="B42" s="6">
        <v>5586</v>
      </c>
      <c r="C42" s="7">
        <f t="shared" si="15"/>
        <v>0.0617169373549884</v>
      </c>
      <c r="D42" s="6">
        <v>27023</v>
      </c>
      <c r="E42" s="7">
        <f t="shared" si="16"/>
        <v>0.06880510863227472</v>
      </c>
      <c r="F42" s="20">
        <v>79582850471</v>
      </c>
      <c r="G42" s="7">
        <f t="shared" si="17"/>
        <v>0.4658433135360722</v>
      </c>
      <c r="H42" s="20">
        <f t="shared" si="18"/>
        <v>2945004.2730636867</v>
      </c>
      <c r="J42" s="8"/>
      <c r="N42" s="1"/>
    </row>
    <row r="43" spans="1:14" ht="12.75">
      <c r="A43" s="1" t="s">
        <v>10</v>
      </c>
      <c r="B43" s="6">
        <v>949</v>
      </c>
      <c r="C43" s="7">
        <f t="shared" si="15"/>
        <v>0.01048502927853276</v>
      </c>
      <c r="D43" s="6">
        <v>1339</v>
      </c>
      <c r="E43" s="7">
        <f t="shared" si="16"/>
        <v>0.003409319485572137</v>
      </c>
      <c r="F43" s="20">
        <v>15622269000</v>
      </c>
      <c r="G43" s="7">
        <f t="shared" si="17"/>
        <v>0.09144595239854841</v>
      </c>
      <c r="H43" s="20">
        <f t="shared" si="18"/>
        <v>11667116.504854368</v>
      </c>
      <c r="J43" s="8"/>
      <c r="N43" s="1"/>
    </row>
    <row r="44" spans="1:14" ht="12.75">
      <c r="A44" s="1" t="s">
        <v>11</v>
      </c>
      <c r="B44" s="6">
        <v>372</v>
      </c>
      <c r="C44" s="7">
        <f t="shared" si="15"/>
        <v>0.0041100430891614186</v>
      </c>
      <c r="D44" s="6">
        <v>1032</v>
      </c>
      <c r="E44" s="7">
        <f t="shared" si="16"/>
        <v>0.0026276457872370764</v>
      </c>
      <c r="F44" s="20">
        <v>2678953183</v>
      </c>
      <c r="G44" s="7">
        <f t="shared" si="17"/>
        <v>0.015681424078061754</v>
      </c>
      <c r="H44" s="20">
        <f t="shared" si="18"/>
        <v>2595884.867248062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90510</v>
      </c>
      <c r="C46" s="11">
        <f t="shared" si="19"/>
        <v>1</v>
      </c>
      <c r="D46" s="10">
        <f t="shared" si="19"/>
        <v>392747</v>
      </c>
      <c r="E46" s="11">
        <f t="shared" si="19"/>
        <v>1</v>
      </c>
      <c r="F46" s="10">
        <f t="shared" si="19"/>
        <v>170836090502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69711</v>
      </c>
      <c r="C49" s="7">
        <f aca="true" t="shared" si="20" ref="C49:C55">B49/B$57</f>
        <v>0.9159243200630666</v>
      </c>
      <c r="D49" s="6">
        <v>110305</v>
      </c>
      <c r="E49" s="7">
        <f aca="true" t="shared" si="21" ref="E49:E55">D49/D$57</f>
        <v>0.7695984036615315</v>
      </c>
      <c r="F49" s="20">
        <v>32987387039</v>
      </c>
      <c r="G49" s="7">
        <f aca="true" t="shared" si="22" ref="G49:G55">F49/F$57</f>
        <v>0.30809083225065065</v>
      </c>
      <c r="H49" s="20">
        <f aca="true" t="shared" si="23" ref="H49:H55">IF(D49=0,"-",+F49/D49)</f>
        <v>299056.135614886</v>
      </c>
      <c r="J49" s="8"/>
      <c r="N49" s="1"/>
    </row>
    <row r="50" spans="1:14" ht="12.75">
      <c r="A50" s="1" t="s">
        <v>6</v>
      </c>
      <c r="B50" s="6">
        <v>280</v>
      </c>
      <c r="C50" s="7">
        <f t="shared" si="20"/>
        <v>0.0036788858231507028</v>
      </c>
      <c r="D50" s="6">
        <v>356</v>
      </c>
      <c r="E50" s="7">
        <f t="shared" si="21"/>
        <v>0.002483813351194463</v>
      </c>
      <c r="F50" s="20">
        <v>2423580000</v>
      </c>
      <c r="G50" s="7">
        <f t="shared" si="22"/>
        <v>0.022635402384046096</v>
      </c>
      <c r="H50" s="20">
        <f t="shared" si="23"/>
        <v>6807808.988764045</v>
      </c>
      <c r="J50" s="8"/>
      <c r="N50" s="1"/>
    </row>
    <row r="51" spans="1:14" ht="12.75">
      <c r="A51" s="1" t="s">
        <v>7</v>
      </c>
      <c r="B51" s="6">
        <v>16</v>
      </c>
      <c r="C51" s="7">
        <f t="shared" si="20"/>
        <v>0.00021022204703718302</v>
      </c>
      <c r="D51" s="6">
        <v>17</v>
      </c>
      <c r="E51" s="7">
        <f t="shared" si="21"/>
        <v>0.0001186090645233311</v>
      </c>
      <c r="F51" s="20">
        <v>19459500</v>
      </c>
      <c r="G51" s="7">
        <f t="shared" si="22"/>
        <v>0.00018174502706423763</v>
      </c>
      <c r="H51" s="20">
        <f t="shared" si="23"/>
        <v>1144676.4705882352</v>
      </c>
      <c r="J51" s="8"/>
      <c r="N51" s="1"/>
    </row>
    <row r="52" spans="1:14" ht="12.75">
      <c r="A52" s="1" t="s">
        <v>8</v>
      </c>
      <c r="B52" s="6">
        <v>252</v>
      </c>
      <c r="C52" s="7">
        <f t="shared" si="20"/>
        <v>0.0033109972408356327</v>
      </c>
      <c r="D52" s="6">
        <v>669</v>
      </c>
      <c r="E52" s="7">
        <f t="shared" si="21"/>
        <v>0.004667615539182854</v>
      </c>
      <c r="F52" s="20">
        <v>588412000</v>
      </c>
      <c r="G52" s="7">
        <f t="shared" si="22"/>
        <v>0.005495565398130588</v>
      </c>
      <c r="H52" s="20">
        <f t="shared" si="23"/>
        <v>879539.6113602392</v>
      </c>
      <c r="J52" s="8"/>
      <c r="N52" s="1"/>
    </row>
    <row r="53" spans="1:14" ht="12.75">
      <c r="A53" s="1" t="s">
        <v>9</v>
      </c>
      <c r="B53" s="6">
        <v>5286</v>
      </c>
      <c r="C53" s="7">
        <f t="shared" si="20"/>
        <v>0.06945210878990934</v>
      </c>
      <c r="D53" s="6">
        <v>30839</v>
      </c>
      <c r="E53" s="7">
        <f t="shared" si="21"/>
        <v>0.2151638200491181</v>
      </c>
      <c r="F53" s="20">
        <v>65358263347</v>
      </c>
      <c r="G53" s="7">
        <f t="shared" si="22"/>
        <v>0.6104236666343988</v>
      </c>
      <c r="H53" s="20">
        <f t="shared" si="23"/>
        <v>2119337.959953306</v>
      </c>
      <c r="J53" s="8"/>
      <c r="N53" s="1"/>
    </row>
    <row r="54" spans="1:14" ht="12.75">
      <c r="A54" s="1" t="s">
        <v>10</v>
      </c>
      <c r="B54" s="6">
        <v>250</v>
      </c>
      <c r="C54" s="7">
        <f t="shared" si="20"/>
        <v>0.003284719484955985</v>
      </c>
      <c r="D54" s="6">
        <v>332</v>
      </c>
      <c r="E54" s="7">
        <f t="shared" si="21"/>
        <v>0.0023163652601027014</v>
      </c>
      <c r="F54" s="20">
        <v>3434710000</v>
      </c>
      <c r="G54" s="7">
        <f t="shared" si="22"/>
        <v>0.03207900829455061</v>
      </c>
      <c r="H54" s="20">
        <f t="shared" si="23"/>
        <v>10345512.048192771</v>
      </c>
      <c r="J54" s="8"/>
      <c r="N54" s="1"/>
    </row>
    <row r="55" spans="1:14" ht="12.75">
      <c r="A55" s="1" t="s">
        <v>11</v>
      </c>
      <c r="B55" s="6">
        <v>315</v>
      </c>
      <c r="C55" s="7">
        <f t="shared" si="20"/>
        <v>0.004138746551044541</v>
      </c>
      <c r="D55" s="6">
        <v>810</v>
      </c>
      <c r="E55" s="7">
        <f t="shared" si="21"/>
        <v>0.0056513730743469525</v>
      </c>
      <c r="F55" s="20">
        <v>2258517984</v>
      </c>
      <c r="G55" s="7">
        <f t="shared" si="22"/>
        <v>0.02109378001115894</v>
      </c>
      <c r="H55" s="20">
        <f t="shared" si="23"/>
        <v>2788293.8074074076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76110</v>
      </c>
      <c r="C57" s="11">
        <f t="shared" si="24"/>
        <v>0.9999999999999999</v>
      </c>
      <c r="D57" s="10">
        <f t="shared" si="24"/>
        <v>143328</v>
      </c>
      <c r="E57" s="11">
        <f t="shared" si="24"/>
        <v>0.9999999999999998</v>
      </c>
      <c r="F57" s="10">
        <f t="shared" si="24"/>
        <v>107070329870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2008-10-02T14:44:08Z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